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OUDE MAP\204590\00. Bestanden divers\999. Berekening tarieven 2018\Logeeropvang en logeerverblijf\"/>
    </mc:Choice>
  </mc:AlternateContent>
  <bookViews>
    <workbookView xWindow="240" yWindow="75" windowWidth="18840" windowHeight="7875"/>
  </bookViews>
  <sheets>
    <sheet name="Berekening tarief" sheetId="4" r:id="rId1"/>
  </sheets>
  <calcPr calcId="162913"/>
</workbook>
</file>

<file path=xl/calcChain.xml><?xml version="1.0" encoding="utf-8"?>
<calcChain xmlns="http://schemas.openxmlformats.org/spreadsheetml/2006/main">
  <c r="B6" i="4" l="1"/>
  <c r="C22" i="4" s="1"/>
  <c r="B21" i="4"/>
  <c r="E21" i="4"/>
  <c r="C21" i="4"/>
  <c r="B22" i="4" l="1"/>
  <c r="D22" i="4" s="1"/>
  <c r="E22" i="4"/>
  <c r="F23" i="4"/>
  <c r="F22" i="4" l="1"/>
  <c r="D23" i="4"/>
  <c r="F21" i="4"/>
  <c r="D21" i="4"/>
  <c r="F24" i="4" l="1"/>
  <c r="F25" i="4" s="1"/>
  <c r="D24" i="4"/>
  <c r="D25" i="4" s="1"/>
</calcChain>
</file>

<file path=xl/comments1.xml><?xml version="1.0" encoding="utf-8"?>
<comments xmlns="http://schemas.openxmlformats.org/spreadsheetml/2006/main">
  <authors>
    <author>Frank Feliks</author>
  </authors>
  <commentList>
    <comment ref="A2" authorId="0" shapeId="0">
      <text>
        <r>
          <rPr>
            <sz val="9"/>
            <color indexed="81"/>
            <rFont val="Tahoma"/>
            <charset val="1"/>
          </rPr>
          <t xml:space="preserve">Tarieven zijn vastgesteld op de manier waarop de tarieven voor logeren werden bepaald in 2016 (een combinatie van (dagdelen) begeleiding en de verblijfscomponent, toegerekend naar individuele cliënt). Reden daarvoor is dat pas in de loop van 2017 een tarief voor de inkoop 2017 tot stand kwam na een moeizaam proces.
Ingangsdatum was 1 juli 2017.
Besloten is het tarief niet opnieuw te bepalen voor inkoop 2018, maar voor 2017 vastgesteld tarief ook te hanteren in 2018.
</t>
        </r>
      </text>
    </comment>
    <comment ref="A4" authorId="0" shapeId="0">
      <text>
        <r>
          <rPr>
            <b/>
            <sz val="9"/>
            <color indexed="81"/>
            <rFont val="Tahoma"/>
            <charset val="1"/>
          </rPr>
          <t>Verdeling uren binnen etmaal</t>
        </r>
      </text>
    </comment>
    <comment ref="B9" authorId="0" shapeId="0">
      <text>
        <r>
          <rPr>
            <b/>
            <sz val="9"/>
            <color indexed="81"/>
            <rFont val="Tahoma"/>
            <charset val="1"/>
          </rPr>
          <t>Aantal cliënten in groep</t>
        </r>
        <r>
          <rPr>
            <sz val="9"/>
            <color indexed="81"/>
            <rFont val="Tahoma"/>
            <charset val="1"/>
          </rPr>
          <t xml:space="preserve">
</t>
        </r>
      </text>
    </comment>
    <comment ref="B15" authorId="0" shapeId="0">
      <text>
        <r>
          <rPr>
            <b/>
            <sz val="9"/>
            <color indexed="81"/>
            <rFont val="Tahoma"/>
            <charset val="1"/>
          </rPr>
          <t>Gemiddeld tarief begeleiding zoals afgesproken met betrokken aanbieders</t>
        </r>
        <r>
          <rPr>
            <sz val="9"/>
            <color indexed="81"/>
            <rFont val="Tahoma"/>
            <charset val="1"/>
          </rPr>
          <t xml:space="preserve">
</t>
        </r>
      </text>
    </comment>
    <comment ref="B16" authorId="0" shapeId="0">
      <text>
        <r>
          <rPr>
            <b/>
            <sz val="9"/>
            <color indexed="81"/>
            <rFont val="Tahoma"/>
            <charset val="1"/>
          </rPr>
          <t>Laagste afgesproken tarief in regio</t>
        </r>
        <r>
          <rPr>
            <sz val="9"/>
            <color indexed="81"/>
            <rFont val="Tahoma"/>
            <charset val="1"/>
          </rPr>
          <t xml:space="preserve">
</t>
        </r>
      </text>
    </comment>
    <comment ref="C20" authorId="0" shapeId="0">
      <text>
        <r>
          <rPr>
            <b/>
            <sz val="9"/>
            <color indexed="81"/>
            <rFont val="Tahoma"/>
            <charset val="1"/>
          </rPr>
          <t>Toerekening naar individuele cliënt</t>
        </r>
        <r>
          <rPr>
            <sz val="9"/>
            <color indexed="81"/>
            <rFont val="Tahoma"/>
            <charset val="1"/>
          </rPr>
          <t xml:space="preserve">
</t>
        </r>
      </text>
    </comment>
    <comment ref="E20" authorId="0" shapeId="0">
      <text>
        <r>
          <rPr>
            <b/>
            <sz val="9"/>
            <color indexed="81"/>
            <rFont val="Tahoma"/>
            <charset val="1"/>
          </rPr>
          <t>Toerekening naar individuele cliënt</t>
        </r>
        <r>
          <rPr>
            <sz val="9"/>
            <color indexed="81"/>
            <rFont val="Tahoma"/>
            <charset val="1"/>
          </rPr>
          <t xml:space="preserve">
</t>
        </r>
      </text>
    </comment>
    <comment ref="B23" authorId="0" shapeId="0">
      <text>
        <r>
          <rPr>
            <b/>
            <sz val="9"/>
            <color indexed="81"/>
            <rFont val="Tahoma"/>
            <charset val="1"/>
          </rPr>
          <t>Verblijfstarief GZ cf Nza minus korting 15%</t>
        </r>
        <r>
          <rPr>
            <sz val="9"/>
            <color indexed="81"/>
            <rFont val="Tahoma"/>
            <charset val="1"/>
          </rPr>
          <t xml:space="preserve">
</t>
        </r>
      </text>
    </comment>
  </commentList>
</comments>
</file>

<file path=xl/sharedStrings.xml><?xml version="1.0" encoding="utf-8"?>
<sst xmlns="http://schemas.openxmlformats.org/spreadsheetml/2006/main" count="21" uniqueCount="20">
  <si>
    <t>Cat 1</t>
  </si>
  <si>
    <t>Aantal uren per etmaal</t>
  </si>
  <si>
    <t>Regulier</t>
  </si>
  <si>
    <t>Rekengrootte</t>
  </si>
  <si>
    <t>Berekening tarief</t>
  </si>
  <si>
    <t>Logeeropvang</t>
  </si>
  <si>
    <t>Tarief</t>
  </si>
  <si>
    <t>Verblijfscomponent</t>
  </si>
  <si>
    <t>Cat 1 (&gt;=5)</t>
  </si>
  <si>
    <t>Cat 2 (&lt;5)</t>
  </si>
  <si>
    <t>Personeelskosten</t>
  </si>
  <si>
    <t>Eenheden/etmaal</t>
  </si>
  <si>
    <t>Cat 2</t>
  </si>
  <si>
    <t>Nacht</t>
  </si>
  <si>
    <t>Personeelskosten dag</t>
  </si>
  <si>
    <t>Personeelskosten nacht</t>
  </si>
  <si>
    <t>Nacht wakend</t>
  </si>
  <si>
    <t>Nacht slaap</t>
  </si>
  <si>
    <t>Pers kosten/uur regulier</t>
  </si>
  <si>
    <t>Pers kosten/uur nacht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</si>
</sst>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b/>
      <sz val="14"/>
      <color theme="1"/>
      <name val="Calibri"/>
      <family val="2"/>
      <scheme val="minor"/>
    </font>
    <font>
      <b/>
      <i/>
      <sz val="11"/>
      <color theme="1"/>
      <name val="Calibri"/>
      <family val="2"/>
      <scheme val="minor"/>
    </font>
    <font>
      <i/>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39997558519241921"/>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0" fillId="3" borderId="1" xfId="0" applyFill="1" applyBorder="1" applyProtection="1">
      <protection locked="0"/>
    </xf>
    <xf numFmtId="0" fontId="0" fillId="0" borderId="0" xfId="0" applyFill="1" applyBorder="1" applyProtection="1"/>
    <xf numFmtId="2" fontId="0" fillId="5" borderId="1" xfId="0" applyNumberFormat="1" applyFill="1" applyBorder="1" applyProtection="1"/>
    <xf numFmtId="0" fontId="1" fillId="0" borderId="0" xfId="0" applyFont="1" applyProtection="1"/>
    <xf numFmtId="0" fontId="2" fillId="0" borderId="0" xfId="0" applyFont="1" applyProtection="1"/>
    <xf numFmtId="0" fontId="0" fillId="0" borderId="0" xfId="0" applyProtection="1"/>
    <xf numFmtId="0" fontId="0" fillId="4" borderId="1" xfId="0" applyFill="1" applyBorder="1" applyProtection="1"/>
    <xf numFmtId="0" fontId="0" fillId="0" borderId="4" xfId="0" applyBorder="1" applyProtection="1"/>
    <xf numFmtId="0" fontId="0" fillId="0" borderId="1" xfId="0" applyFill="1" applyBorder="1" applyProtection="1"/>
    <xf numFmtId="0" fontId="0" fillId="0" borderId="0" xfId="0" applyFill="1" applyProtection="1"/>
    <xf numFmtId="0" fontId="0" fillId="0" borderId="1" xfId="0" applyBorder="1" applyProtection="1"/>
    <xf numFmtId="0" fontId="3" fillId="0" borderId="5" xfId="0" applyFont="1" applyFill="1" applyBorder="1" applyProtection="1"/>
    <xf numFmtId="0" fontId="0" fillId="0" borderId="5" xfId="0" applyFill="1" applyBorder="1" applyProtection="1"/>
    <xf numFmtId="0" fontId="0" fillId="2" borderId="6" xfId="0" applyFill="1" applyBorder="1" applyProtection="1"/>
    <xf numFmtId="0" fontId="0" fillId="2" borderId="7" xfId="0" applyFill="1" applyBorder="1" applyProtection="1"/>
    <xf numFmtId="0" fontId="0" fillId="2" borderId="8" xfId="0" applyFill="1" applyBorder="1" applyProtection="1"/>
    <xf numFmtId="0" fontId="0" fillId="4" borderId="4" xfId="0" applyFill="1" applyBorder="1" applyProtection="1"/>
    <xf numFmtId="0" fontId="0" fillId="4" borderId="4" xfId="0" applyFill="1" applyBorder="1" applyAlignment="1" applyProtection="1">
      <alignment wrapText="1"/>
    </xf>
    <xf numFmtId="2" fontId="0" fillId="0" borderId="1" xfId="0" applyNumberFormat="1" applyFill="1" applyBorder="1" applyProtection="1"/>
    <xf numFmtId="2" fontId="0" fillId="0" borderId="0" xfId="0" applyNumberFormat="1" applyFill="1" applyBorder="1" applyProtection="1"/>
    <xf numFmtId="2" fontId="0" fillId="0" borderId="3" xfId="0" applyNumberFormat="1" applyFill="1" applyBorder="1" applyProtection="1"/>
    <xf numFmtId="164" fontId="0" fillId="0" borderId="1" xfId="0" applyNumberFormat="1" applyBorder="1" applyProtection="1"/>
    <xf numFmtId="2" fontId="4" fillId="6" borderId="2" xfId="0" applyNumberFormat="1" applyFont="1" applyFill="1" applyBorder="1" applyProtection="1"/>
  </cellXfs>
  <cellStyles count="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K25"/>
  <sheetViews>
    <sheetView tabSelected="1" zoomScaleNormal="100" workbookViewId="0">
      <selection activeCell="B27" sqref="B27"/>
    </sheetView>
  </sheetViews>
  <sheetFormatPr defaultRowHeight="15" x14ac:dyDescent="0.25"/>
  <cols>
    <col min="1" max="1" width="31.85546875" style="6" bestFit="1" customWidth="1"/>
    <col min="2" max="2" width="14" style="6" bestFit="1" customWidth="1"/>
    <col min="3" max="3" width="9.85546875" style="6" customWidth="1"/>
    <col min="4" max="4" width="9.7109375" style="6" customWidth="1"/>
    <col min="5" max="5" width="9.85546875" style="6" customWidth="1"/>
    <col min="6" max="10" width="10.42578125" style="6" customWidth="1"/>
    <col min="11" max="11" width="50.140625" style="6" customWidth="1"/>
    <col min="12" max="12" width="6" style="6" customWidth="1"/>
    <col min="13" max="14" width="7.5703125" style="6" customWidth="1"/>
    <col min="15" max="16384" width="9.140625" style="6"/>
  </cols>
  <sheetData>
    <row r="1" spans="1:11" s="4" customFormat="1" ht="18.75" x14ac:dyDescent="0.3">
      <c r="A1" s="4" t="s">
        <v>5</v>
      </c>
    </row>
    <row r="2" spans="1:11" x14ac:dyDescent="0.25">
      <c r="A2" s="5" t="s">
        <v>4</v>
      </c>
    </row>
    <row r="4" spans="1:11" x14ac:dyDescent="0.25">
      <c r="A4" s="7" t="s">
        <v>1</v>
      </c>
      <c r="B4" s="7"/>
    </row>
    <row r="5" spans="1:11" x14ac:dyDescent="0.25">
      <c r="A5" s="8" t="s">
        <v>2</v>
      </c>
      <c r="B5" s="1">
        <v>15</v>
      </c>
    </row>
    <row r="6" spans="1:11" x14ac:dyDescent="0.25">
      <c r="A6" s="8" t="s">
        <v>16</v>
      </c>
      <c r="B6" s="9">
        <f>IF((B5+B7)&lt;=24,24-B5-B7,"Fout")</f>
        <v>1</v>
      </c>
    </row>
    <row r="7" spans="1:11" x14ac:dyDescent="0.25">
      <c r="A7" s="8" t="s">
        <v>17</v>
      </c>
      <c r="B7" s="1">
        <v>8</v>
      </c>
    </row>
    <row r="8" spans="1:11" x14ac:dyDescent="0.25">
      <c r="D8" s="10"/>
    </row>
    <row r="9" spans="1:11" x14ac:dyDescent="0.25">
      <c r="A9" s="7"/>
      <c r="B9" s="7" t="s">
        <v>3</v>
      </c>
      <c r="C9" s="2"/>
      <c r="K9" s="2"/>
    </row>
    <row r="10" spans="1:11" x14ac:dyDescent="0.25">
      <c r="A10" s="11" t="s">
        <v>8</v>
      </c>
      <c r="B10" s="1">
        <v>7</v>
      </c>
      <c r="C10" s="2"/>
    </row>
    <row r="11" spans="1:11" s="10" customFormat="1" x14ac:dyDescent="0.25">
      <c r="A11" s="11" t="s">
        <v>9</v>
      </c>
      <c r="B11" s="1">
        <v>4</v>
      </c>
      <c r="C11" s="2"/>
      <c r="D11" s="6"/>
      <c r="E11" s="2"/>
      <c r="F11" s="6"/>
      <c r="G11" s="6"/>
      <c r="H11" s="6"/>
      <c r="I11" s="6"/>
      <c r="J11" s="6"/>
    </row>
    <row r="12" spans="1:11" x14ac:dyDescent="0.25">
      <c r="A12" s="11" t="s">
        <v>13</v>
      </c>
      <c r="B12" s="1">
        <v>8</v>
      </c>
      <c r="C12" s="2"/>
      <c r="D12" s="10"/>
      <c r="E12" s="2"/>
      <c r="F12" s="10"/>
      <c r="G12" s="10"/>
      <c r="H12" s="10"/>
      <c r="I12" s="10"/>
      <c r="J12" s="10"/>
    </row>
    <row r="14" spans="1:11" x14ac:dyDescent="0.25">
      <c r="A14" s="7" t="s">
        <v>10</v>
      </c>
      <c r="B14" s="7"/>
    </row>
    <row r="15" spans="1:11" x14ac:dyDescent="0.25">
      <c r="A15" s="11" t="s">
        <v>18</v>
      </c>
      <c r="B15" s="3">
        <v>45.14</v>
      </c>
    </row>
    <row r="16" spans="1:11" x14ac:dyDescent="0.25">
      <c r="A16" s="11" t="s">
        <v>19</v>
      </c>
      <c r="B16" s="3">
        <v>40</v>
      </c>
    </row>
    <row r="19" spans="1:10" x14ac:dyDescent="0.25">
      <c r="A19" s="12"/>
      <c r="B19" s="13"/>
      <c r="C19" s="14" t="s">
        <v>0</v>
      </c>
      <c r="D19" s="15"/>
      <c r="E19" s="14" t="s">
        <v>12</v>
      </c>
      <c r="F19" s="16"/>
      <c r="G19" s="2"/>
      <c r="H19" s="2"/>
      <c r="I19" s="2"/>
      <c r="J19" s="2"/>
    </row>
    <row r="20" spans="1:10" ht="30" x14ac:dyDescent="0.25">
      <c r="A20" s="17"/>
      <c r="B20" s="17" t="s">
        <v>6</v>
      </c>
      <c r="C20" s="18" t="s">
        <v>11</v>
      </c>
      <c r="D20" s="17"/>
      <c r="E20" s="18" t="s">
        <v>11</v>
      </c>
      <c r="F20" s="17"/>
      <c r="G20" s="2"/>
      <c r="H20" s="2"/>
      <c r="I20" s="2"/>
      <c r="J20" s="2"/>
    </row>
    <row r="21" spans="1:10" x14ac:dyDescent="0.25">
      <c r="A21" s="11" t="s">
        <v>14</v>
      </c>
      <c r="B21" s="19">
        <f>B15</f>
        <v>45.14</v>
      </c>
      <c r="C21" s="22">
        <f>$B$5/B10</f>
        <v>2.1428571428571428</v>
      </c>
      <c r="D21" s="19">
        <f>C21*B21</f>
        <v>96.728571428571428</v>
      </c>
      <c r="E21" s="22">
        <f>B5/B11</f>
        <v>3.75</v>
      </c>
      <c r="F21" s="19">
        <f>E21*B21</f>
        <v>169.27500000000001</v>
      </c>
      <c r="G21" s="20"/>
      <c r="H21" s="20"/>
      <c r="I21" s="20"/>
      <c r="J21" s="20"/>
    </row>
    <row r="22" spans="1:10" x14ac:dyDescent="0.25">
      <c r="A22" s="11" t="s">
        <v>15</v>
      </c>
      <c r="B22" s="19">
        <f>B16</f>
        <v>40</v>
      </c>
      <c r="C22" s="22">
        <f>(B6+B7/2)/B12</f>
        <v>0.625</v>
      </c>
      <c r="D22" s="21">
        <f>C22*B22</f>
        <v>25</v>
      </c>
      <c r="E22" s="22">
        <f>(B6+B7/2)/B12</f>
        <v>0.625</v>
      </c>
      <c r="F22" s="21">
        <f>E22*B22</f>
        <v>25</v>
      </c>
      <c r="G22" s="20"/>
      <c r="H22" s="20"/>
      <c r="I22" s="20"/>
      <c r="J22" s="20"/>
    </row>
    <row r="23" spans="1:10" x14ac:dyDescent="0.25">
      <c r="A23" s="11" t="s">
        <v>7</v>
      </c>
      <c r="B23" s="3">
        <v>24.17</v>
      </c>
      <c r="C23" s="11">
        <v>1</v>
      </c>
      <c r="D23" s="21">
        <f>C23*B23</f>
        <v>24.17</v>
      </c>
      <c r="E23" s="11">
        <v>1</v>
      </c>
      <c r="F23" s="21">
        <f>E23*B23</f>
        <v>24.17</v>
      </c>
      <c r="G23" s="20"/>
      <c r="H23" s="20"/>
      <c r="I23" s="20"/>
      <c r="J23" s="20"/>
    </row>
    <row r="24" spans="1:10" ht="15.75" thickBot="1" x14ac:dyDescent="0.3">
      <c r="D24" s="21">
        <f>SUM(D21:D23)</f>
        <v>145.89857142857142</v>
      </c>
      <c r="F24" s="21">
        <f>SUM(F21:F23)</f>
        <v>218.44499999999999</v>
      </c>
      <c r="G24" s="20"/>
      <c r="H24" s="20"/>
      <c r="I24" s="20"/>
      <c r="J24" s="20"/>
    </row>
    <row r="25" spans="1:10" ht="15.75" thickBot="1" x14ac:dyDescent="0.3">
      <c r="D25" s="23">
        <f>ROUND(D24,0)</f>
        <v>146</v>
      </c>
      <c r="F25" s="23">
        <f>ROUND(F24,0)</f>
        <v>218</v>
      </c>
      <c r="G25" s="10"/>
      <c r="H25" s="10"/>
      <c r="I25" s="10"/>
      <c r="J25" s="10"/>
    </row>
  </sheetData>
  <pageMargins left="0.70866141732283472" right="0.70866141732283472" top="0.74803149606299213" bottom="0.74803149606299213" header="0.31496062992125984" footer="0.31496062992125984"/>
  <pageSetup paperSize="9" scale="5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Berekening tarief</vt:lpstr>
    </vt:vector>
  </TitlesOfParts>
  <Company>Gemeente Gouda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Feliks</dc:creator>
  <cp:lastModifiedBy>Frank Feliks</cp:lastModifiedBy>
  <cp:lastPrinted>2017-03-23T11:14:43Z</cp:lastPrinted>
  <dcterms:created xsi:type="dcterms:W3CDTF">2017-03-20T12:51:30Z</dcterms:created>
  <dcterms:modified xsi:type="dcterms:W3CDTF">2020-06-25T09:47:37Z</dcterms:modified>
</cp:coreProperties>
</file>